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ms.gov.pl\2002\Zamowienia\postępowania\postępowania 2025\ZP.261.19.2025 - Budowa SA i WM\publikacja\"/>
    </mc:Choice>
  </mc:AlternateContent>
  <xr:revisionPtr revIDLastSave="0" documentId="13_ncr:1_{AD52E412-77F4-40AD-A8A2-BCCFAFE76816}" xr6:coauthVersionLast="36" xr6:coauthVersionMax="47" xr10:uidLastSave="{00000000-0000-0000-0000-000000000000}"/>
  <bookViews>
    <workbookView xWindow="0" yWindow="0" windowWidth="23040" windowHeight="8985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G17" i="1" l="1"/>
  <c r="E17" i="1"/>
  <c r="G13" i="1" l="1"/>
  <c r="C14" i="1" l="1"/>
  <c r="F14" i="1"/>
  <c r="D17" i="1" l="1"/>
  <c r="H11" i="1"/>
  <c r="H12" i="1"/>
  <c r="H13" i="1"/>
  <c r="G11" i="1"/>
  <c r="D8" i="1"/>
  <c r="D9" i="1"/>
  <c r="D10" i="1"/>
  <c r="D11" i="1"/>
  <c r="D12" i="1"/>
  <c r="D13" i="1"/>
  <c r="D14" i="1" s="1"/>
  <c r="D15" i="1"/>
  <c r="D7" i="1"/>
  <c r="H14" i="1" l="1"/>
  <c r="J21" i="1"/>
  <c r="I4" i="1"/>
  <c r="I15" i="1" l="1"/>
  <c r="E7" i="1" l="1"/>
  <c r="I7" i="1" l="1"/>
  <c r="I8" i="1" l="1"/>
  <c r="I9" i="1" s="1"/>
  <c r="I10" i="1" s="1"/>
  <c r="I11" i="1" s="1"/>
  <c r="I12" i="1" s="1"/>
  <c r="I13" i="1" s="1"/>
  <c r="G12" i="1"/>
  <c r="G10" i="1"/>
  <c r="E8" i="1"/>
  <c r="E9" i="1" s="1"/>
  <c r="E10" i="1" s="1"/>
  <c r="G8" i="1"/>
  <c r="G7" i="1"/>
  <c r="E11" i="1" l="1"/>
  <c r="E12" i="1" s="1"/>
  <c r="E13" i="1" s="1"/>
  <c r="G9" i="1" l="1"/>
  <c r="J1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Kwiecień Aleksandra</author>
  </authors>
  <commentList>
    <comment ref="H15" authorId="0" shapeId="0" xr:uid="{F5B42FEA-7117-4F8E-8398-CEBF36CCED3A}">
      <text>
        <r>
          <rPr>
            <b/>
            <sz val="9"/>
            <color indexed="81"/>
            <rFont val="Tahoma"/>
            <family val="2"/>
            <charset val="238"/>
          </rPr>
          <t>Kwiecień Aleksandra:</t>
        </r>
        <r>
          <rPr>
            <sz val="9"/>
            <color indexed="81"/>
            <rFont val="Tahoma"/>
            <family val="2"/>
            <charset val="238"/>
          </rPr>
          <t xml:space="preserve">
zakładając od początku budowy</t>
        </r>
      </text>
    </comment>
  </commentList>
</comments>
</file>

<file path=xl/sharedStrings.xml><?xml version="1.0" encoding="utf-8"?>
<sst xmlns="http://schemas.openxmlformats.org/spreadsheetml/2006/main" count="42" uniqueCount="24">
  <si>
    <t>Data rozpoczęcia budowy:</t>
  </si>
  <si>
    <t>L.p.</t>
  </si>
  <si>
    <t xml:space="preserve">Opis </t>
  </si>
  <si>
    <t>Razem:</t>
  </si>
  <si>
    <t>HARMONOGRAM DYREKTYWNY</t>
  </si>
  <si>
    <t>Casz trwania [miesiące]</t>
  </si>
  <si>
    <t>Wykonanie nie wcześniej niż [miesiące]</t>
  </si>
  <si>
    <t>Nazwa zadania: Budowa dwóch budynków użyteczności publicznej z garażami podziemnymi, infrastrukturą i zagospodarowaniem terenu oraz przebudowa i rozbiórka obiektów i urządzeń budowlanych na dz. ewid. nr 2/2, 2/3, 2/4 oraz przebudowa, rozbiórka i remont obiektów budowlanych na dz. ewid. nr 3, 4, 6/2, 66, z obrębu 5-02-08, w rejonie ulicy Świętojerskiej w Warszawie</t>
  </si>
  <si>
    <t>Wykonanie nie wcześniej niż [data]</t>
  </si>
  <si>
    <t>Termin wykonania [data]</t>
  </si>
  <si>
    <t>SAW</t>
  </si>
  <si>
    <t>WM</t>
  </si>
  <si>
    <t>-</t>
  </si>
  <si>
    <t>Kamień milowy nr 1 - wykonanie stanu "0" budynków wraz z poprzedzającymi robotami rozbiórkowymi w tym skrzydła budynku S9.</t>
  </si>
  <si>
    <t>Kamień milowy nr 2 - wykonanie robót budowlanych związanych z budynkiem S9, w tym uzyskanie prawomocnego Pozwolenia na Użytkowanie budynku S9.</t>
  </si>
  <si>
    <t>Kamień milowy nr 3 - wykonanie konstrukcji żelbetowej nadziemia budynków.</t>
  </si>
  <si>
    <t>Kamień milowy nr 6 - wykonanie wewnętrznych instalacji sanitarnych i elektrycznych w zakresie montażu urządzeń i osprzętu.</t>
  </si>
  <si>
    <t>Kamień milowy nr 7 - wykonanie prac zagospodarowania terenu.</t>
  </si>
  <si>
    <t>Kamień milowy nr 9 - wykonanie przebudowy, uzyskanie prawomocnego Pozwolenia na Użytkowanie i odbiór końcowy ul. Telakowskiej i chodnika wzdłuż ul. Świetojęrskiej.</t>
  </si>
  <si>
    <t>Kamień milowy nr 5 - wykonanie wewnętrznych robót budowlanych w zakresie wykończenia docelowego (płytki gres, wykładziny, okładziny ścian, malowanie itp.), montaż stolarki drzwiowej wewnętrznej i wyposażenia.</t>
  </si>
  <si>
    <t>Kamień milowy nr 8 - uzyskanie prawomocnego Pozwolenia na Użytkowanie i Odbiór Inwestycji.</t>
  </si>
  <si>
    <r>
      <t>Kamień milowy nr 4 - wykonanie stanów zamkniętych, z montażem ślusarki okiennej i drzwiowej zewnętrznej, ślusarki wewnętrznej, z robotami dekarskimi na dachach, elewacją, podtynkowymi, nadsufitowymi i podposadzkowymi, wewnętrznymi instalacjami sanitarnymi i elektrycznymi</t>
    </r>
    <r>
      <rPr>
        <sz val="12"/>
        <color rgb="FFC00000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 xml:space="preserve">oraz robót wykończeniowych na budynkach BG, BM, GA.  </t>
    </r>
  </si>
  <si>
    <t>Narastająco</t>
  </si>
  <si>
    <t>HARMONOGRAM DYREKTYWNY - PRAWO OPCJI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</si>
</sst>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alibri"/>
      <family val="2"/>
      <scheme val="minor"/>
    </font>
    <font>
      <b/>
      <sz val="25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name val="Arial"/>
      <family val="2"/>
      <charset val="238"/>
    </font>
    <font>
      <sz val="12"/>
      <name val="Calibri"/>
      <family val="2"/>
      <scheme val="minor"/>
    </font>
    <font>
      <sz val="11"/>
      <name val="Calibri"/>
      <family val="2"/>
      <charset val="238"/>
      <scheme val="minor"/>
    </font>
    <font>
      <sz val="12"/>
      <color rgb="FFC00000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1" xfId="0" applyFont="1" applyBorder="1" applyAlignment="1">
      <alignment horizontal="center" vertical="center" readingOrder="1"/>
    </xf>
    <xf numFmtId="0" fontId="2" fillId="2" borderId="1" xfId="0" applyFont="1" applyFill="1" applyBorder="1" applyAlignment="1">
      <alignment horizontal="center" vertical="center" wrapText="1" readingOrder="1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7" xfId="0" applyFont="1" applyFill="1" applyBorder="1" applyAlignment="1">
      <alignment horizontal="center" vertical="center" wrapText="1" readingOrder="1"/>
    </xf>
    <xf numFmtId="14" fontId="0" fillId="0" borderId="2" xfId="0" applyNumberForma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 wrapText="1" readingOrder="1"/>
    </xf>
    <xf numFmtId="0" fontId="0" fillId="0" borderId="0" xfId="0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 readingOrder="1"/>
    </xf>
    <xf numFmtId="0" fontId="1" fillId="0" borderId="3" xfId="0" applyFont="1" applyBorder="1" applyAlignment="1">
      <alignment vertical="center" readingOrder="1"/>
    </xf>
    <xf numFmtId="0" fontId="1" fillId="0" borderId="4" xfId="0" applyFont="1" applyBorder="1" applyAlignment="1">
      <alignment vertical="center" readingOrder="1"/>
    </xf>
    <xf numFmtId="0" fontId="1" fillId="0" borderId="5" xfId="0" applyFont="1" applyBorder="1" applyAlignment="1">
      <alignment vertical="center" readingOrder="1"/>
    </xf>
    <xf numFmtId="0" fontId="1" fillId="0" borderId="13" xfId="0" applyFont="1" applyBorder="1" applyAlignment="1">
      <alignment vertical="center" readingOrder="1"/>
    </xf>
    <xf numFmtId="0" fontId="1" fillId="0" borderId="14" xfId="0" applyFont="1" applyBorder="1" applyAlignment="1">
      <alignment vertical="center" readingOrder="1"/>
    </xf>
    <xf numFmtId="0" fontId="1" fillId="0" borderId="7" xfId="0" applyFont="1" applyBorder="1" applyAlignment="1">
      <alignment horizontal="left" vertical="center" wrapText="1" readingOrder="1"/>
    </xf>
    <xf numFmtId="3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readingOrder="1"/>
    </xf>
    <xf numFmtId="1" fontId="3" fillId="0" borderId="1" xfId="0" applyNumberFormat="1" applyFont="1" applyBorder="1" applyAlignment="1">
      <alignment horizontal="center" vertical="center" wrapText="1" readingOrder="1"/>
    </xf>
    <xf numFmtId="0" fontId="1" fillId="0" borderId="16" xfId="0" applyFont="1" applyBorder="1" applyAlignment="1">
      <alignment horizontal="center" vertical="center" readingOrder="1"/>
    </xf>
    <xf numFmtId="0" fontId="1" fillId="0" borderId="17" xfId="0" applyFont="1" applyBorder="1" applyAlignment="1">
      <alignment horizontal="right" vertical="center" wrapText="1" readingOrder="1"/>
    </xf>
    <xf numFmtId="0" fontId="1" fillId="0" borderId="17" xfId="0" applyFont="1" applyBorder="1" applyAlignment="1">
      <alignment horizontal="left" vertical="center" wrapText="1" readingOrder="1"/>
    </xf>
    <xf numFmtId="14" fontId="0" fillId="0" borderId="18" xfId="0" applyNumberFormat="1" applyBorder="1" applyAlignment="1">
      <alignment horizontal="center" vertical="center"/>
    </xf>
    <xf numFmtId="1" fontId="3" fillId="0" borderId="18" xfId="0" applyNumberFormat="1" applyFont="1" applyBorder="1" applyAlignment="1">
      <alignment horizontal="center" vertical="center" wrapText="1" readingOrder="1"/>
    </xf>
    <xf numFmtId="14" fontId="0" fillId="0" borderId="19" xfId="0" applyNumberFormat="1" applyBorder="1" applyAlignment="1">
      <alignment horizontal="center" vertical="center"/>
    </xf>
    <xf numFmtId="0" fontId="9" fillId="0" borderId="7" xfId="0" applyFont="1" applyBorder="1" applyAlignment="1">
      <alignment horizontal="left" vertical="center" wrapText="1" readingOrder="1"/>
    </xf>
    <xf numFmtId="1" fontId="10" fillId="0" borderId="1" xfId="0" applyNumberFormat="1" applyFont="1" applyBorder="1" applyAlignment="1">
      <alignment horizontal="center" vertical="center" wrapText="1" readingOrder="1"/>
    </xf>
    <xf numFmtId="14" fontId="11" fillId="0" borderId="2" xfId="0" applyNumberFormat="1" applyFont="1" applyBorder="1" applyAlignment="1">
      <alignment horizontal="center" vertical="center"/>
    </xf>
    <xf numFmtId="1" fontId="10" fillId="0" borderId="2" xfId="0" applyNumberFormat="1" applyFont="1" applyBorder="1" applyAlignment="1">
      <alignment horizontal="center" vertical="center" wrapText="1" readingOrder="1"/>
    </xf>
    <xf numFmtId="14" fontId="11" fillId="0" borderId="6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/>
    <xf numFmtId="1" fontId="2" fillId="0" borderId="16" xfId="0" applyNumberFormat="1" applyFont="1" applyBorder="1" applyAlignment="1">
      <alignment horizontal="center" vertical="center" wrapText="1" readingOrder="1"/>
    </xf>
    <xf numFmtId="1" fontId="2" fillId="0" borderId="18" xfId="0" applyNumberFormat="1" applyFont="1" applyBorder="1" applyAlignment="1">
      <alignment horizontal="center" vertical="center" wrapText="1" readingOrder="1"/>
    </xf>
    <xf numFmtId="1" fontId="2" fillId="0" borderId="19" xfId="0" applyNumberFormat="1" applyFont="1" applyBorder="1" applyAlignment="1">
      <alignment horizontal="center" vertical="center" wrapText="1" readingOrder="1"/>
    </xf>
    <xf numFmtId="3" fontId="2" fillId="2" borderId="2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 readingOrder="1"/>
    </xf>
    <xf numFmtId="1" fontId="3" fillId="0" borderId="4" xfId="0" applyNumberFormat="1" applyFont="1" applyBorder="1" applyAlignment="1">
      <alignment horizontal="center" vertical="center" wrapText="1" readingOrder="1"/>
    </xf>
    <xf numFmtId="1" fontId="2" fillId="0" borderId="22" xfId="0" applyNumberFormat="1" applyFont="1" applyBorder="1" applyAlignment="1">
      <alignment horizontal="center" vertical="center" wrapText="1" readingOrder="1"/>
    </xf>
    <xf numFmtId="1" fontId="3" fillId="0" borderId="23" xfId="0" applyNumberFormat="1" applyFont="1" applyBorder="1" applyAlignment="1">
      <alignment horizontal="center" vertical="center" wrapText="1" readingOrder="1"/>
    </xf>
    <xf numFmtId="1" fontId="3" fillId="0" borderId="24" xfId="0" applyNumberFormat="1" applyFont="1" applyBorder="1" applyAlignment="1">
      <alignment horizontal="center" vertical="center" wrapText="1" readingOrder="1"/>
    </xf>
    <xf numFmtId="1" fontId="3" fillId="0" borderId="16" xfId="0" applyNumberFormat="1" applyFont="1" applyBorder="1" applyAlignment="1">
      <alignment horizontal="center" vertical="center" wrapText="1" readingOrder="1"/>
    </xf>
    <xf numFmtId="1" fontId="0" fillId="0" borderId="0" xfId="0" applyNumberFormat="1"/>
    <xf numFmtId="0" fontId="1" fillId="0" borderId="25" xfId="0" applyFont="1" applyBorder="1" applyAlignment="1">
      <alignment horizontal="center" vertical="center" readingOrder="1"/>
    </xf>
    <xf numFmtId="0" fontId="1" fillId="0" borderId="26" xfId="0" applyFont="1" applyBorder="1" applyAlignment="1">
      <alignment horizontal="left" vertical="center" wrapText="1" readingOrder="1"/>
    </xf>
    <xf numFmtId="1" fontId="3" fillId="0" borderId="25" xfId="0" applyNumberFormat="1" applyFont="1" applyBorder="1" applyAlignment="1">
      <alignment horizontal="center" vertical="center" wrapText="1" readingOrder="1"/>
    </xf>
    <xf numFmtId="1" fontId="3" fillId="0" borderId="27" xfId="0" applyNumberFormat="1" applyFont="1" applyBorder="1" applyAlignment="1">
      <alignment horizontal="center" vertical="center" wrapText="1" readingOrder="1"/>
    </xf>
    <xf numFmtId="14" fontId="0" fillId="0" borderId="28" xfId="0" applyNumberFormat="1" applyBorder="1" applyAlignment="1">
      <alignment horizontal="center" vertical="center"/>
    </xf>
    <xf numFmtId="1" fontId="3" fillId="0" borderId="28" xfId="0" applyNumberFormat="1" applyFont="1" applyBorder="1" applyAlignment="1">
      <alignment horizontal="center" vertical="center" wrapText="1" readingOrder="1"/>
    </xf>
    <xf numFmtId="14" fontId="0" fillId="0" borderId="29" xfId="0" applyNumberForma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 readingOrder="1"/>
    </xf>
    <xf numFmtId="1" fontId="3" fillId="0" borderId="6" xfId="0" applyNumberFormat="1" applyFont="1" applyBorder="1" applyAlignment="1">
      <alignment horizontal="center" vertical="center" wrapText="1" readingOrder="1"/>
    </xf>
    <xf numFmtId="1" fontId="10" fillId="0" borderId="6" xfId="0" applyNumberFormat="1" applyFont="1" applyBorder="1" applyAlignment="1">
      <alignment horizontal="center" vertical="center" wrapText="1" readingOrder="1"/>
    </xf>
    <xf numFmtId="1" fontId="2" fillId="0" borderId="31" xfId="0" applyNumberFormat="1" applyFont="1" applyBorder="1" applyAlignment="1">
      <alignment horizontal="center" vertical="center" wrapText="1" readingOrder="1"/>
    </xf>
    <xf numFmtId="1" fontId="3" fillId="0" borderId="29" xfId="0" applyNumberFormat="1" applyFont="1" applyBorder="1" applyAlignment="1">
      <alignment horizontal="center" vertical="center" wrapText="1" readingOrder="1"/>
    </xf>
    <xf numFmtId="1" fontId="3" fillId="0" borderId="31" xfId="0" applyNumberFormat="1" applyFont="1" applyBorder="1" applyAlignment="1">
      <alignment horizontal="center" vertical="center" wrapText="1" readingOrder="1"/>
    </xf>
    <xf numFmtId="0" fontId="2" fillId="0" borderId="20" xfId="0" applyFont="1" applyBorder="1" applyAlignment="1">
      <alignment horizontal="center" vertical="center" readingOrder="1"/>
    </xf>
    <xf numFmtId="0" fontId="2" fillId="0" borderId="23" xfId="0" applyFont="1" applyBorder="1" applyAlignment="1">
      <alignment horizontal="center" vertical="center" readingOrder="1"/>
    </xf>
    <xf numFmtId="0" fontId="2" fillId="0" borderId="19" xfId="0" applyFont="1" applyBorder="1" applyAlignment="1">
      <alignment horizontal="center" vertical="center" readingOrder="1"/>
    </xf>
    <xf numFmtId="14" fontId="2" fillId="2" borderId="2" xfId="0" applyNumberFormat="1" applyFont="1" applyFill="1" applyBorder="1" applyAlignment="1">
      <alignment horizontal="center" vertical="center" wrapText="1"/>
    </xf>
    <xf numFmtId="14" fontId="2" fillId="2" borderId="6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 readingOrder="1"/>
    </xf>
    <xf numFmtId="0" fontId="4" fillId="3" borderId="10" xfId="0" applyFont="1" applyFill="1" applyBorder="1" applyAlignment="1">
      <alignment horizontal="center" vertical="center" wrapText="1" readingOrder="1"/>
    </xf>
    <xf numFmtId="0" fontId="4" fillId="3" borderId="11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horizontal="center" vertical="center" wrapText="1" readingOrder="1"/>
    </xf>
    <xf numFmtId="0" fontId="5" fillId="4" borderId="12" xfId="0" applyFont="1" applyFill="1" applyBorder="1" applyAlignment="1">
      <alignment horizontal="center" vertical="center" wrapText="1" readingOrder="1"/>
    </xf>
    <xf numFmtId="0" fontId="2" fillId="0" borderId="13" xfId="0" applyFont="1" applyBorder="1" applyAlignment="1">
      <alignment horizontal="center" vertical="center" readingOrder="1"/>
    </xf>
    <xf numFmtId="0" fontId="2" fillId="0" borderId="14" xfId="0" applyFont="1" applyBorder="1" applyAlignment="1">
      <alignment horizontal="center" vertical="center" readingOrder="1"/>
    </xf>
    <xf numFmtId="0" fontId="2" fillId="0" borderId="15" xfId="0" applyFont="1" applyBorder="1" applyAlignment="1">
      <alignment horizontal="center" vertical="center" readingOrder="1"/>
    </xf>
    <xf numFmtId="0" fontId="1" fillId="2" borderId="1" xfId="0" applyFont="1" applyFill="1" applyBorder="1" applyAlignment="1">
      <alignment horizontal="center" vertical="center" readingOrder="1"/>
    </xf>
    <xf numFmtId="0" fontId="1" fillId="2" borderId="7" xfId="0" applyFont="1" applyFill="1" applyBorder="1" applyAlignment="1">
      <alignment horizontal="center" vertical="center" readingOrder="1"/>
    </xf>
    <xf numFmtId="3" fontId="13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readingOrder="1"/>
    </xf>
    <xf numFmtId="0" fontId="9" fillId="0" borderId="4" xfId="0" applyFont="1" applyBorder="1" applyAlignment="1">
      <alignment vertical="center" readingOrder="1"/>
    </xf>
    <xf numFmtId="0" fontId="13" fillId="2" borderId="3" xfId="0" applyFont="1" applyFill="1" applyBorder="1" applyAlignment="1">
      <alignment horizontal="center" vertical="center" wrapText="1" readingOrder="1"/>
    </xf>
    <xf numFmtId="0" fontId="13" fillId="2" borderId="2" xfId="0" applyFont="1" applyFill="1" applyBorder="1" applyAlignment="1">
      <alignment horizontal="center" vertical="center" wrapText="1" readingOrder="1"/>
    </xf>
    <xf numFmtId="1" fontId="10" fillId="0" borderId="3" xfId="0" applyNumberFormat="1" applyFont="1" applyBorder="1" applyAlignment="1">
      <alignment horizontal="center" vertical="center" wrapText="1" readingOrder="1"/>
    </xf>
    <xf numFmtId="1" fontId="13" fillId="0" borderId="16" xfId="0" applyNumberFormat="1" applyFont="1" applyBorder="1" applyAlignment="1">
      <alignment horizontal="center" vertical="center" wrapText="1" readingOrder="1"/>
    </xf>
    <xf numFmtId="1" fontId="13" fillId="0" borderId="18" xfId="0" applyNumberFormat="1" applyFont="1" applyBorder="1" applyAlignment="1">
      <alignment horizontal="center" vertical="center" wrapText="1" readingOrder="1"/>
    </xf>
    <xf numFmtId="1" fontId="10" fillId="5" borderId="30" xfId="0" applyNumberFormat="1" applyFont="1" applyFill="1" applyBorder="1" applyAlignment="1">
      <alignment horizontal="center" vertical="center" wrapText="1" readingOrder="1"/>
    </xf>
    <xf numFmtId="14" fontId="11" fillId="5" borderId="28" xfId="0" applyNumberFormat="1" applyFont="1" applyFill="1" applyBorder="1" applyAlignment="1">
      <alignment horizontal="center" vertical="center"/>
    </xf>
    <xf numFmtId="1" fontId="10" fillId="0" borderId="20" xfId="0" applyNumberFormat="1" applyFont="1" applyBorder="1" applyAlignment="1">
      <alignment horizontal="center" vertical="center" wrapText="1" readingOrder="1"/>
    </xf>
    <xf numFmtId="14" fontId="11" fillId="0" borderId="18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tabSelected="1" zoomScale="90" zoomScaleNormal="90" zoomScalePageLayoutView="115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I7" sqref="I7"/>
    </sheetView>
  </sheetViews>
  <sheetFormatPr defaultColWidth="11.42578125" defaultRowHeight="15" x14ac:dyDescent="0.25"/>
  <cols>
    <col min="1" max="1" width="4.42578125" bestFit="1" customWidth="1"/>
    <col min="2" max="2" width="77.7109375" customWidth="1"/>
    <col min="3" max="3" width="20.42578125" customWidth="1"/>
    <col min="4" max="4" width="20.42578125" hidden="1" customWidth="1"/>
    <col min="5" max="6" width="20.42578125" customWidth="1"/>
    <col min="7" max="7" width="19.140625" customWidth="1"/>
    <col min="8" max="9" width="20.42578125" style="33" customWidth="1"/>
    <col min="10" max="10" width="20.42578125" customWidth="1"/>
    <col min="11" max="11" width="59.42578125" customWidth="1"/>
    <col min="12" max="260" width="8.85546875" customWidth="1"/>
  </cols>
  <sheetData>
    <row r="1" spans="1:11" ht="30.75" customHeight="1" x14ac:dyDescent="0.25">
      <c r="A1" s="63" t="s">
        <v>4</v>
      </c>
      <c r="B1" s="64"/>
      <c r="C1" s="64"/>
      <c r="D1" s="64"/>
      <c r="E1" s="64"/>
      <c r="F1" s="64"/>
      <c r="G1" s="64"/>
      <c r="H1" s="64"/>
      <c r="I1" s="64"/>
      <c r="J1" s="65"/>
    </row>
    <row r="2" spans="1:11" ht="67.5" customHeight="1" thickBot="1" x14ac:dyDescent="0.3">
      <c r="A2" s="66" t="s">
        <v>7</v>
      </c>
      <c r="B2" s="67"/>
      <c r="C2" s="67"/>
      <c r="D2" s="67"/>
      <c r="E2" s="67"/>
      <c r="F2" s="67"/>
      <c r="G2" s="67"/>
      <c r="H2" s="67"/>
      <c r="I2" s="67"/>
      <c r="J2" s="68"/>
    </row>
    <row r="3" spans="1:11" ht="15.75" x14ac:dyDescent="0.25">
      <c r="A3" s="15"/>
      <c r="B3" s="16"/>
      <c r="C3" s="69" t="s">
        <v>10</v>
      </c>
      <c r="D3" s="70"/>
      <c r="E3" s="70"/>
      <c r="F3" s="70"/>
      <c r="G3" s="71"/>
      <c r="H3" s="69" t="s">
        <v>11</v>
      </c>
      <c r="I3" s="70"/>
      <c r="J3" s="71"/>
    </row>
    <row r="4" spans="1:11" ht="47.25" x14ac:dyDescent="0.25">
      <c r="A4" s="72"/>
      <c r="B4" s="73"/>
      <c r="C4" s="18" t="s">
        <v>0</v>
      </c>
      <c r="D4" s="37"/>
      <c r="E4" s="61">
        <v>45992</v>
      </c>
      <c r="F4" s="61"/>
      <c r="G4" s="62"/>
      <c r="H4" s="74" t="s">
        <v>0</v>
      </c>
      <c r="I4" s="61">
        <f>E4</f>
        <v>45992</v>
      </c>
      <c r="J4" s="62"/>
    </row>
    <row r="5" spans="1:11" x14ac:dyDescent="0.25">
      <c r="A5" s="12"/>
      <c r="B5" s="13"/>
      <c r="C5" s="19"/>
      <c r="D5" s="13"/>
      <c r="E5" s="13"/>
      <c r="F5" s="13"/>
      <c r="G5" s="14"/>
      <c r="H5" s="75"/>
      <c r="I5" s="76"/>
      <c r="J5" s="14"/>
    </row>
    <row r="6" spans="1:11" ht="47.25" x14ac:dyDescent="0.25">
      <c r="A6" s="2" t="s">
        <v>1</v>
      </c>
      <c r="B6" s="4" t="s">
        <v>2</v>
      </c>
      <c r="C6" s="2" t="s">
        <v>5</v>
      </c>
      <c r="D6" s="38" t="s">
        <v>22</v>
      </c>
      <c r="E6" s="3" t="s">
        <v>9</v>
      </c>
      <c r="F6" s="3" t="s">
        <v>6</v>
      </c>
      <c r="G6" s="11" t="s">
        <v>8</v>
      </c>
      <c r="H6" s="77" t="s">
        <v>5</v>
      </c>
      <c r="I6" s="78" t="s">
        <v>9</v>
      </c>
      <c r="J6" s="52" t="s">
        <v>6</v>
      </c>
      <c r="K6" s="10"/>
    </row>
    <row r="7" spans="1:11" ht="30" x14ac:dyDescent="0.25">
      <c r="A7" s="1">
        <v>1</v>
      </c>
      <c r="B7" s="17" t="s">
        <v>13</v>
      </c>
      <c r="C7" s="20">
        <v>8</v>
      </c>
      <c r="D7" s="39">
        <f>C7</f>
        <v>8</v>
      </c>
      <c r="E7" s="5">
        <f>E$4+C7*(3*365+366)/4/12</f>
        <v>46235.5</v>
      </c>
      <c r="F7" s="6">
        <v>3</v>
      </c>
      <c r="G7" s="8">
        <f>E$4+F7*(3*365+366)/4/12</f>
        <v>46083.3125</v>
      </c>
      <c r="H7" s="79">
        <v>8</v>
      </c>
      <c r="I7" s="29">
        <f>I$4+H7*(3*365+366)/4/12</f>
        <v>46235.5</v>
      </c>
      <c r="J7" s="53" t="s">
        <v>12</v>
      </c>
      <c r="K7" s="9"/>
    </row>
    <row r="8" spans="1:11" ht="30" x14ac:dyDescent="0.25">
      <c r="A8" s="1">
        <v>2</v>
      </c>
      <c r="B8" s="17" t="s">
        <v>15</v>
      </c>
      <c r="C8" s="20">
        <v>7</v>
      </c>
      <c r="D8" s="39">
        <f>SUM(C$7:C8)</f>
        <v>15</v>
      </c>
      <c r="E8" s="5">
        <f t="shared" ref="E8:E13" si="0">E7+C8*(3*365+366)/4/12</f>
        <v>46448.5625</v>
      </c>
      <c r="F8" s="6">
        <v>7</v>
      </c>
      <c r="G8" s="8">
        <f>E$4+F8*(3*365+366)/4/12</f>
        <v>46205.0625</v>
      </c>
      <c r="H8" s="79">
        <v>7</v>
      </c>
      <c r="I8" s="29">
        <f t="shared" ref="I8:I13" si="1">I7+H8*(3*365+366)/4/12</f>
        <v>46448.5625</v>
      </c>
      <c r="J8" s="53" t="s">
        <v>12</v>
      </c>
      <c r="K8" s="9"/>
    </row>
    <row r="9" spans="1:11" ht="75" x14ac:dyDescent="0.25">
      <c r="A9" s="1">
        <v>3</v>
      </c>
      <c r="B9" s="17" t="s">
        <v>21</v>
      </c>
      <c r="C9" s="20">
        <v>5</v>
      </c>
      <c r="D9" s="39">
        <f>SUM(C$7:C9)</f>
        <v>20</v>
      </c>
      <c r="E9" s="5">
        <f t="shared" si="0"/>
        <v>46600.75</v>
      </c>
      <c r="F9" s="6">
        <v>13</v>
      </c>
      <c r="G9" s="8">
        <f t="shared" ref="G9" si="2">E$4+F9*(3*365+366)/4/12</f>
        <v>46387.6875</v>
      </c>
      <c r="H9" s="79">
        <v>5</v>
      </c>
      <c r="I9" s="29">
        <f t="shared" si="1"/>
        <v>46600.75</v>
      </c>
      <c r="J9" s="53" t="s">
        <v>12</v>
      </c>
      <c r="K9" s="9"/>
    </row>
    <row r="10" spans="1:11" ht="45" x14ac:dyDescent="0.25">
      <c r="A10" s="1">
        <v>4</v>
      </c>
      <c r="B10" s="17" t="s">
        <v>19</v>
      </c>
      <c r="C10" s="20">
        <v>6</v>
      </c>
      <c r="D10" s="39">
        <f>SUM(C$7:C10)</f>
        <v>26</v>
      </c>
      <c r="E10" s="5">
        <f t="shared" si="0"/>
        <v>46783.375</v>
      </c>
      <c r="F10" s="6">
        <v>18</v>
      </c>
      <c r="G10" s="8">
        <f>E$4+F10*(3*365+366)/4/12</f>
        <v>46539.875</v>
      </c>
      <c r="H10" s="79">
        <v>6</v>
      </c>
      <c r="I10" s="29">
        <f t="shared" si="1"/>
        <v>46783.375</v>
      </c>
      <c r="J10" s="53" t="s">
        <v>12</v>
      </c>
      <c r="K10" s="9"/>
    </row>
    <row r="11" spans="1:11" ht="30" x14ac:dyDescent="0.25">
      <c r="A11" s="1">
        <v>5</v>
      </c>
      <c r="B11" s="17" t="s">
        <v>16</v>
      </c>
      <c r="C11" s="20">
        <v>3</v>
      </c>
      <c r="D11" s="39">
        <f>SUM(C$7:C11)</f>
        <v>29</v>
      </c>
      <c r="E11" s="5">
        <f t="shared" si="0"/>
        <v>46874.6875</v>
      </c>
      <c r="F11" s="6">
        <v>21</v>
      </c>
      <c r="G11" s="8">
        <f>E$4+F11*(3*365+366)/4/12</f>
        <v>46631.1875</v>
      </c>
      <c r="H11" s="79">
        <f t="shared" ref="H11:H13" si="3">C11</f>
        <v>3</v>
      </c>
      <c r="I11" s="29">
        <f t="shared" si="1"/>
        <v>46874.6875</v>
      </c>
      <c r="J11" s="53" t="s">
        <v>12</v>
      </c>
      <c r="K11" s="9"/>
    </row>
    <row r="12" spans="1:11" s="33" customFormat="1" ht="15.75" x14ac:dyDescent="0.25">
      <c r="A12" s="1">
        <v>6</v>
      </c>
      <c r="B12" s="27" t="s">
        <v>17</v>
      </c>
      <c r="C12" s="28">
        <v>5</v>
      </c>
      <c r="D12" s="39">
        <f>SUM(C$7:C12)</f>
        <v>34</v>
      </c>
      <c r="E12" s="29">
        <f t="shared" si="0"/>
        <v>47026.875</v>
      </c>
      <c r="F12" s="30">
        <v>26</v>
      </c>
      <c r="G12" s="31">
        <f>E$4+F12*(3*365+366)/4/12</f>
        <v>46783.375</v>
      </c>
      <c r="H12" s="79">
        <f t="shared" si="3"/>
        <v>5</v>
      </c>
      <c r="I12" s="29">
        <f t="shared" si="1"/>
        <v>47026.875</v>
      </c>
      <c r="J12" s="54" t="s">
        <v>12</v>
      </c>
      <c r="K12" s="32"/>
    </row>
    <row r="13" spans="1:11" ht="30.75" thickBot="1" x14ac:dyDescent="0.3">
      <c r="A13" s="1">
        <v>7</v>
      </c>
      <c r="B13" s="17" t="s">
        <v>20</v>
      </c>
      <c r="C13" s="42">
        <v>2</v>
      </c>
      <c r="D13" s="39">
        <f>SUM(C$7:C13)</f>
        <v>36</v>
      </c>
      <c r="E13" s="5">
        <f t="shared" si="0"/>
        <v>47087.75</v>
      </c>
      <c r="F13" s="6">
        <v>28</v>
      </c>
      <c r="G13" s="8">
        <f>E$4+F13*(3*365+366)/4/12</f>
        <v>46844.25</v>
      </c>
      <c r="H13" s="79">
        <f t="shared" si="3"/>
        <v>2</v>
      </c>
      <c r="I13" s="29">
        <f t="shared" si="1"/>
        <v>47087.75</v>
      </c>
      <c r="J13" s="53" t="s">
        <v>12</v>
      </c>
      <c r="K13" s="9"/>
    </row>
    <row r="14" spans="1:11" ht="16.5" thickBot="1" x14ac:dyDescent="0.3">
      <c r="A14" s="21"/>
      <c r="B14" s="22" t="s">
        <v>3</v>
      </c>
      <c r="C14" s="34">
        <f>SUM(C7:C13)</f>
        <v>36</v>
      </c>
      <c r="D14" s="40">
        <f>D13</f>
        <v>36</v>
      </c>
      <c r="E14" s="35"/>
      <c r="F14" s="35">
        <f>F13</f>
        <v>28</v>
      </c>
      <c r="G14" s="36"/>
      <c r="H14" s="80">
        <f>SUM(H7:H13)</f>
        <v>36</v>
      </c>
      <c r="I14" s="81"/>
      <c r="J14" s="55" t="str">
        <f>J13</f>
        <v>-</v>
      </c>
    </row>
    <row r="15" spans="1:11" ht="45.75" thickBot="1" x14ac:dyDescent="0.3">
      <c r="A15" s="45">
        <v>8</v>
      </c>
      <c r="B15" s="46" t="s">
        <v>14</v>
      </c>
      <c r="C15" s="47" t="s">
        <v>12</v>
      </c>
      <c r="D15" s="48">
        <f>SUM(C$7:C17)</f>
        <v>78</v>
      </c>
      <c r="E15" s="49" t="s">
        <v>12</v>
      </c>
      <c r="F15" s="50" t="s">
        <v>12</v>
      </c>
      <c r="G15" s="51" t="s">
        <v>12</v>
      </c>
      <c r="H15" s="82">
        <v>12</v>
      </c>
      <c r="I15" s="83">
        <f>I$4+H15*(3*365+366)/4/12</f>
        <v>46357.25</v>
      </c>
      <c r="J15" s="56" t="s">
        <v>12</v>
      </c>
      <c r="K15" s="9"/>
    </row>
    <row r="16" spans="1:11" ht="16.5" customHeight="1" thickBot="1" x14ac:dyDescent="0.3">
      <c r="A16" s="58" t="s">
        <v>23</v>
      </c>
      <c r="B16" s="59"/>
      <c r="C16" s="59"/>
      <c r="D16" s="59"/>
      <c r="E16" s="59"/>
      <c r="F16" s="59"/>
      <c r="G16" s="59"/>
      <c r="H16" s="59"/>
      <c r="I16" s="59"/>
      <c r="J16" s="60"/>
      <c r="K16" s="9"/>
    </row>
    <row r="17" spans="1:10" ht="45.75" thickBot="1" x14ac:dyDescent="0.3">
      <c r="A17" s="21">
        <v>9</v>
      </c>
      <c r="B17" s="23" t="s">
        <v>18</v>
      </c>
      <c r="C17" s="43">
        <v>6</v>
      </c>
      <c r="D17" s="41">
        <f>SUM(C14:C17)</f>
        <v>42</v>
      </c>
      <c r="E17" s="24">
        <f>E13</f>
        <v>47087.75</v>
      </c>
      <c r="F17" s="25">
        <v>28</v>
      </c>
      <c r="G17" s="26">
        <f>G13</f>
        <v>46844.25</v>
      </c>
      <c r="H17" s="84" t="s">
        <v>12</v>
      </c>
      <c r="I17" s="85" t="s">
        <v>12</v>
      </c>
      <c r="J17" s="57" t="s">
        <v>12</v>
      </c>
    </row>
    <row r="19" spans="1:10" x14ac:dyDescent="0.25">
      <c r="C19" s="7"/>
      <c r="D19" s="7"/>
      <c r="E19" s="7"/>
      <c r="H19" s="86"/>
      <c r="I19" s="86"/>
    </row>
    <row r="20" spans="1:10" x14ac:dyDescent="0.25">
      <c r="C20" s="7"/>
      <c r="D20" s="7"/>
      <c r="E20" s="7"/>
      <c r="H20" s="86"/>
      <c r="I20" s="86"/>
    </row>
    <row r="21" spans="1:10" x14ac:dyDescent="0.25">
      <c r="J21" s="44">
        <f>H7+H8+H9+H10+H11+H12+H13</f>
        <v>36</v>
      </c>
    </row>
  </sheetData>
  <mergeCells count="8">
    <mergeCell ref="A16:J16"/>
    <mergeCell ref="I4:J4"/>
    <mergeCell ref="A1:J1"/>
    <mergeCell ref="A2:J2"/>
    <mergeCell ref="C3:G3"/>
    <mergeCell ref="H3:J3"/>
    <mergeCell ref="A4:B4"/>
    <mergeCell ref="E4:G4"/>
  </mergeCells>
  <pageMargins left="0.25" right="0.25" top="0.75" bottom="0.75" header="0.3" footer="0.3"/>
  <pageSetup paperSize="9" scale="58" orientation="landscape" r:id="rId1"/>
  <headerFooter>
    <oddHeader>&amp;R&amp;"Arial,Standardowy"&amp;10Załącznik Nr 4 do Umowy</oddHeader>
    <oddFooter>&amp;L&amp;"Calibri,Standardowy"&amp;K000000Znak sprawy: ZP-761-6/22&amp;R&amp;"Calibri,Standardowy"&amp;K000000&amp;P/&amp;N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Pytkowski</dc:creator>
  <cp:lastModifiedBy>Karina Borkowska</cp:lastModifiedBy>
  <cp:lastPrinted>2025-06-04T06:44:25Z</cp:lastPrinted>
  <dcterms:created xsi:type="dcterms:W3CDTF">2022-12-06T17:15:52Z</dcterms:created>
  <dcterms:modified xsi:type="dcterms:W3CDTF">2025-07-07T19:14:34Z</dcterms:modified>
</cp:coreProperties>
</file>